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perind-my.sharepoint.com/personal/elisa_bailey_metrixvibration_com/Documents/Documents/IFS/Other Documents/"/>
    </mc:Choice>
  </mc:AlternateContent>
  <xr:revisionPtr revIDLastSave="1" documentId="8_{2B839EF2-293A-49EF-8802-989351586A88}" xr6:coauthVersionLast="47" xr6:coauthVersionMax="47" xr10:uidLastSave="{90260A07-441A-4B6F-9666-F1AD65D43D70}"/>
  <bookViews>
    <workbookView xWindow="28680" yWindow="-120" windowWidth="29040" windowHeight="15840" xr2:uid="{9DECB61D-9E16-4827-B4BC-D8D463C47ABC}"/>
  </bookViews>
  <sheets>
    <sheet name="English Units" sheetId="1" r:id="rId1"/>
    <sheet name="Metric Unit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</calcChain>
</file>

<file path=xl/sharedStrings.xml><?xml version="1.0" encoding="utf-8"?>
<sst xmlns="http://schemas.openxmlformats.org/spreadsheetml/2006/main" count="32" uniqueCount="18">
  <si>
    <t>Run1</t>
  </si>
  <si>
    <t>Run2</t>
  </si>
  <si>
    <t>Run3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</si>
  <si>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</si>
  <si>
    <t>Volts</t>
  </si>
  <si>
    <t>Incremental Scale Factor (mV/mil)</t>
  </si>
  <si>
    <r>
      <t>Metrix ISF (mV/</t>
    </r>
    <r>
      <rPr>
        <sz val="11"/>
        <color theme="1"/>
        <rFont val="Calibri"/>
        <family val="2"/>
      </rPr>
      <t>µm</t>
    </r>
    <r>
      <rPr>
        <sz val="11"/>
        <color theme="1"/>
        <rFont val="Calibri"/>
        <family val="2"/>
        <scheme val="minor"/>
      </rPr>
      <t>)</t>
    </r>
  </si>
  <si>
    <t>Run 2 ISF (mV/µm)</t>
  </si>
  <si>
    <t>Run 3 ISF (mV/µm)</t>
  </si>
  <si>
    <t>METRIX PROBE CURVE TEMPLATE</t>
  </si>
  <si>
    <t>(English Units)</t>
  </si>
  <si>
    <t>mils</t>
  </si>
  <si>
    <t>Metrix ISF (mV/mil)</t>
  </si>
  <si>
    <t>Run 2 ISF (mV/mil)</t>
  </si>
  <si>
    <t>Run 3 ISF (mV/mil)</t>
  </si>
  <si>
    <t>www.metrixvibration.com • info@metrixvibration.com • 281.940.1802</t>
  </si>
  <si>
    <t xml:space="preserve">Doc# 1951389 • Metrix Curve • July 2023-Rev A </t>
  </si>
  <si>
    <t>(Metric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</si>
</sst>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3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C33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2" fillId="0" borderId="0" xfId="0" applyFont="1"/>
    <xf numFmtId="0" fontId="3" fillId="0" borderId="0" xfId="0" applyFont="1"/>
    <xf numFmtId="1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C33B"/>
      <color rgb="FFF0B310"/>
      <color rgb="FFFFE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Probe Linearity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148449916961191"/>
                  <c:y val="0.21542060852113931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xVal>
          <c:yVal>
            <c:numRef>
              <c:f>'[1]English Units'!$C$16:$C$24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AE-43E2-9CEF-389CC3BA5A90}"/>
            </c:ext>
          </c:extLst>
        </c:ser>
        <c:ser>
          <c:idx val="1"/>
          <c:order val="1"/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540945895123297"/>
                  <c:y val="0.44579865742985086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xVal>
          <c:yVal>
            <c:numRef>
              <c:f>'[1]English Units'!$D$16:$D$24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AE-43E2-9CEF-389CC3BA5A90}"/>
            </c:ext>
          </c:extLst>
        </c:ser>
        <c:ser>
          <c:idx val="2"/>
          <c:order val="2"/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1458669242902071E-2"/>
                  <c:y val="1.110874227615013E-2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xVal>
          <c:yVal>
            <c:numRef>
              <c:f>'[1]English Units'!$E$16:$E$24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AE-43E2-9CEF-389CC3BA5A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3756352"/>
        <c:axId val="43756928"/>
      </c:scatterChart>
      <c:valAx>
        <c:axId val="4375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928"/>
        <c:crosses val="autoZero"/>
        <c:crossBetween val="midCat"/>
      </c:valAx>
      <c:valAx>
        <c:axId val="4375692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Volts DC</a:t>
                </a:r>
              </a:p>
            </c:rich>
          </c:tx>
          <c:layout>
            <c:manualLayout>
              <c:xMode val="edge"/>
              <c:yMode val="edge"/>
              <c:x val="2.5708762234435571E-2"/>
              <c:y val="0.39950719593753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Probe Linearity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05523798055174"/>
                  <c:y val="0.18745068326389394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  <c:pt idx="8">
                  <c:v>2250</c:v>
                </c:pt>
              </c:numCache>
            </c:numRef>
          </c:xVal>
          <c:yVal>
            <c:numRef>
              <c:f>'[1]Metric Units'!$C$16:$C$24</c:f>
              <c:numCache>
                <c:formatCode>General</c:formatCode>
                <c:ptCount val="9"/>
                <c:pt idx="0">
                  <c:v>0.96849999999999992</c:v>
                </c:pt>
                <c:pt idx="1">
                  <c:v>2.9369999999999998</c:v>
                </c:pt>
                <c:pt idx="2">
                  <c:v>4.9055</c:v>
                </c:pt>
                <c:pt idx="3">
                  <c:v>6.8739999999999997</c:v>
                </c:pt>
                <c:pt idx="4">
                  <c:v>8.8424999999999994</c:v>
                </c:pt>
                <c:pt idx="5">
                  <c:v>10.811</c:v>
                </c:pt>
                <c:pt idx="6">
                  <c:v>12.779500000000001</c:v>
                </c:pt>
                <c:pt idx="7">
                  <c:v>14.747999999999999</c:v>
                </c:pt>
                <c:pt idx="8">
                  <c:v>16.7165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57-4214-819D-DBF4569B1FAF}"/>
            </c:ext>
          </c:extLst>
        </c:ser>
        <c:ser>
          <c:idx val="1"/>
          <c:order val="1"/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402306932870935"/>
                  <c:y val="0.36899819352930019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  <c:pt idx="8">
                  <c:v>2250</c:v>
                </c:pt>
              </c:numCache>
            </c:numRef>
          </c:xVal>
          <c:yVal>
            <c:numRef>
              <c:f>'[1]Metric Units'!$D$16:$D$24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857-4214-819D-DBF4569B1FAF}"/>
            </c:ext>
          </c:extLst>
        </c:ser>
        <c:ser>
          <c:idx val="2"/>
          <c:order val="2"/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8554468105320259E-2"/>
                  <c:y val="2.4329303139199725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  <c:pt idx="8">
                  <c:v>2250</c:v>
                </c:pt>
              </c:numCache>
            </c:numRef>
          </c:xVal>
          <c:yVal>
            <c:numRef>
              <c:f>'[1]Metric Units'!$E$16:$E$24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857-4214-819D-DBF4569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59232"/>
        <c:axId val="43759808"/>
      </c:scatterChart>
      <c:valAx>
        <c:axId val="4375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µm (micrometers)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9808"/>
        <c:crosses val="autoZero"/>
        <c:crossBetween val="midCat"/>
      </c:valAx>
      <c:valAx>
        <c:axId val="437598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Volts DC</a:t>
                </a:r>
              </a:p>
            </c:rich>
          </c:tx>
          <c:layout>
            <c:manualLayout>
              <c:xMode val="edge"/>
              <c:yMode val="edge"/>
              <c:x val="2.5708762234435571E-2"/>
              <c:y val="0.39950719593753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594187</xdr:colOff>
      <xdr:row>0</xdr:row>
      <xdr:rowOff>142073</xdr:rowOff>
    </xdr:from>
    <xdr:to>
      <xdr:col>4</xdr:col>
      <xdr:colOff>549895</xdr:colOff>
      <xdr:row>4</xdr:row>
      <xdr:rowOff>134594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E54B16-B56E-4BB7-84AC-4E32C3BE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260" y="142073"/>
          <a:ext cx="2364186" cy="734031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11</xdr:row>
      <xdr:rowOff>0</xdr:rowOff>
    </xdr:from>
    <xdr:to>
      <xdr:col>16</xdr:col>
      <xdr:colOff>496540</xdr:colOff>
      <xdr:row>33</xdr:row>
      <xdr:rowOff>105728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02E317-78CF-4C8D-A72A-D1A811E99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594187</xdr:colOff>
      <xdr:row>0</xdr:row>
      <xdr:rowOff>142073</xdr:rowOff>
    </xdr:from>
    <xdr:to>
      <xdr:col>4</xdr:col>
      <xdr:colOff>553705</xdr:colOff>
      <xdr:row>4</xdr:row>
      <xdr:rowOff>130784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C41B0-5C85-4189-B245-D2734BEE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377" y="140168"/>
          <a:ext cx="2397918" cy="71832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16</xdr:col>
      <xdr:colOff>547533</xdr:colOff>
      <xdr:row>32</xdr:row>
      <xdr:rowOff>141156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1633B9-DF0B-463F-A6E9-B2F23E56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perind-my.sharepoint.com/personal/elisa_bailey_metrixvibration_com/Documents/Microsoft%20Teams%20Chat%20Files/Metrix%20Probe%20Curve%20Template%20-%201951389%20July%202023%20Rev%20A.xlsx" TargetMode="External"/><Relationship Id="rId1" Type="http://schemas.openxmlformats.org/officeDocument/2006/relationships/externalLinkPath" Target="/personal/elisa_bailey_metrixvibration_com/Documents/Microsoft%20Teams%20Chat%20Files/Metrix%20Probe%20Curve%20Template%20-%201951389%20July%202023%20Rev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glish Units"/>
      <sheetName val="Metric Units"/>
    </sheetNames>
    <sheetDataSet>
      <sheetData sheetId="0">
        <row r="16">
          <cell r="B16">
            <v>10</v>
          </cell>
          <cell r="C16">
            <v>1</v>
          </cell>
        </row>
        <row r="17">
          <cell r="B17">
            <v>20</v>
          </cell>
          <cell r="C17">
            <v>3</v>
          </cell>
        </row>
        <row r="18">
          <cell r="B18">
            <v>30</v>
          </cell>
          <cell r="C18">
            <v>5</v>
          </cell>
        </row>
        <row r="19">
          <cell r="B19">
            <v>40</v>
          </cell>
          <cell r="C19">
            <v>7</v>
          </cell>
        </row>
        <row r="20">
          <cell r="B20">
            <v>50</v>
          </cell>
          <cell r="C20">
            <v>9</v>
          </cell>
        </row>
        <row r="21">
          <cell r="B21">
            <v>60</v>
          </cell>
          <cell r="C21">
            <v>11</v>
          </cell>
        </row>
        <row r="22">
          <cell r="B22">
            <v>70</v>
          </cell>
          <cell r="C22">
            <v>13</v>
          </cell>
        </row>
        <row r="23">
          <cell r="B23">
            <v>80</v>
          </cell>
          <cell r="C23">
            <v>15</v>
          </cell>
        </row>
        <row r="24">
          <cell r="B24">
            <v>90</v>
          </cell>
          <cell r="C24">
            <v>17</v>
          </cell>
        </row>
      </sheetData>
      <sheetData sheetId="1">
        <row r="16">
          <cell r="B16">
            <v>250</v>
          </cell>
          <cell r="C16">
            <v>0.96849999999999992</v>
          </cell>
        </row>
        <row r="17">
          <cell r="B17">
            <v>500</v>
          </cell>
          <cell r="C17">
            <v>2.9369999999999998</v>
          </cell>
        </row>
        <row r="18">
          <cell r="B18">
            <v>750</v>
          </cell>
          <cell r="C18">
            <v>4.9055</v>
          </cell>
        </row>
        <row r="19">
          <cell r="B19">
            <v>1000</v>
          </cell>
          <cell r="C19">
            <v>6.8739999999999997</v>
          </cell>
        </row>
        <row r="20">
          <cell r="B20">
            <v>1250</v>
          </cell>
          <cell r="C20">
            <v>8.8424999999999994</v>
          </cell>
        </row>
        <row r="21">
          <cell r="B21">
            <v>1500</v>
          </cell>
          <cell r="C21">
            <v>10.811</v>
          </cell>
        </row>
        <row r="22">
          <cell r="B22">
            <v>1750</v>
          </cell>
          <cell r="C22">
            <v>12.779500000000001</v>
          </cell>
        </row>
        <row r="23">
          <cell r="B23">
            <v>2000</v>
          </cell>
          <cell r="C23">
            <v>14.747999999999999</v>
          </cell>
        </row>
        <row r="24">
          <cell r="B24">
            <v>2250</v>
          </cell>
          <cell r="C24">
            <v>16.7165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F160-EB0A-446D-ADFA-FF696ED876AC}">
  <dimension ref="A8:S39"/>
  <sheetViews>
    <sheetView showGridLines="0" tabSelected="1" zoomScale="82" zoomScaleNormal="82" workbookViewId="0">
      <selection activeCell="J39" sqref="J39:Q39"/>
    </sheetView>
  </sheetViews>
  <sheetFormatPr defaultRowHeight="14.4" x14ac:dyDescent="0.3"/>
  <sheetData>
    <row r="8" spans="1:19" ht="29.4" x14ac:dyDescent="0.55000000000000004">
      <c r="B8" s="10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23.4" x14ac:dyDescent="0.45"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ht="29.4" x14ac:dyDescent="0.55000000000000004">
      <c r="A10" s="6"/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</row>
    <row r="11" spans="1:19" ht="23.4" x14ac:dyDescent="0.45">
      <c r="E11" s="7"/>
      <c r="F11" s="7"/>
      <c r="G11" s="7"/>
      <c r="H11" s="7"/>
      <c r="I11" s="7"/>
      <c r="J11" s="7"/>
    </row>
    <row r="12" spans="1:19" x14ac:dyDescent="0.3">
      <c r="B12" s="1"/>
      <c r="C12" s="4" t="s">
        <v>0</v>
      </c>
      <c r="D12" s="4" t="s">
        <v>1</v>
      </c>
      <c r="E12" s="4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x14ac:dyDescent="0.3">
      <c r="B13" s="4" t="s">
        <v>11</v>
      </c>
      <c r="C13" s="4" t="s">
        <v>4</v>
      </c>
      <c r="D13" s="4" t="s">
        <v>4</v>
      </c>
      <c r="E13" s="4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x14ac:dyDescent="0.3">
      <c r="B14" s="3">
        <v>10</v>
      </c>
      <c r="C14" s="2">
        <v>1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B15" s="3">
        <v>20</v>
      </c>
      <c r="C15" s="2">
        <v>3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B16" s="3">
        <v>30</v>
      </c>
      <c r="C16" s="2">
        <v>5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3">
      <c r="B17" s="3">
        <v>40</v>
      </c>
      <c r="C17" s="2">
        <v>7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3">
      <c r="B18" s="3">
        <v>50</v>
      </c>
      <c r="C18" s="2">
        <v>9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3">
      <c r="B19" s="3">
        <v>60</v>
      </c>
      <c r="C19" s="2">
        <v>11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3">
      <c r="B20" s="3">
        <v>70</v>
      </c>
      <c r="C20" s="2">
        <v>13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3">
      <c r="B21" s="3">
        <v>80</v>
      </c>
      <c r="C21" s="2">
        <v>15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4.4" customHeight="1" x14ac:dyDescent="0.3">
      <c r="B22" s="3">
        <v>90</v>
      </c>
      <c r="C22" s="2">
        <v>17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4.4" customHeight="1" x14ac:dyDescent="0.3">
      <c r="B24" s="1"/>
      <c r="C24" s="12" t="s">
        <v>5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43.2" x14ac:dyDescent="0.3">
      <c r="B25" s="4" t="s">
        <v>11</v>
      </c>
      <c r="C25" s="5" t="s">
        <v>12</v>
      </c>
      <c r="D25" s="5" t="s">
        <v>13</v>
      </c>
      <c r="E25" s="5" t="s">
        <v>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3">
      <c r="B26" s="3">
        <v>20</v>
      </c>
      <c r="C26" s="8">
        <f t="shared" ref="C26:C33" si="0">((C15-C14)/(B26-B14)*1000)</f>
        <v>200</v>
      </c>
      <c r="D26" s="8">
        <f t="shared" ref="D26:E33" si="1">((D15-D14)/10)*1000</f>
        <v>0</v>
      </c>
      <c r="E26" s="8">
        <f t="shared" si="1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3">
      <c r="B27" s="3">
        <v>30</v>
      </c>
      <c r="C27" s="8">
        <f t="shared" si="0"/>
        <v>200</v>
      </c>
      <c r="D27" s="8">
        <f t="shared" si="1"/>
        <v>0</v>
      </c>
      <c r="E27" s="8">
        <f t="shared" si="1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3">
      <c r="B28" s="3">
        <v>40</v>
      </c>
      <c r="C28" s="8">
        <f t="shared" si="0"/>
        <v>200</v>
      </c>
      <c r="D28" s="8">
        <f t="shared" si="1"/>
        <v>0</v>
      </c>
      <c r="E28" s="8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3">
      <c r="B29" s="3">
        <v>50</v>
      </c>
      <c r="C29" s="8">
        <f t="shared" si="0"/>
        <v>200</v>
      </c>
      <c r="D29" s="8">
        <f t="shared" si="1"/>
        <v>0</v>
      </c>
      <c r="E29" s="8">
        <f t="shared" si="1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3">
      <c r="B30" s="3">
        <v>60</v>
      </c>
      <c r="C30" s="8">
        <f t="shared" si="0"/>
        <v>200</v>
      </c>
      <c r="D30" s="8">
        <f t="shared" si="1"/>
        <v>0</v>
      </c>
      <c r="E30" s="8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3">
      <c r="B31" s="3">
        <v>70</v>
      </c>
      <c r="C31" s="8">
        <f t="shared" si="0"/>
        <v>200</v>
      </c>
      <c r="D31" s="8">
        <f t="shared" si="1"/>
        <v>0</v>
      </c>
      <c r="E31" s="8">
        <f t="shared" si="1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3">
      <c r="B32" s="3">
        <v>80</v>
      </c>
      <c r="C32" s="8">
        <f t="shared" si="0"/>
        <v>200</v>
      </c>
      <c r="D32" s="8">
        <f t="shared" si="1"/>
        <v>0</v>
      </c>
      <c r="E32" s="8">
        <f t="shared" si="1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3">
      <c r="B33" s="3">
        <v>90</v>
      </c>
      <c r="C33" s="8">
        <f t="shared" si="0"/>
        <v>200</v>
      </c>
      <c r="D33" s="8">
        <f t="shared" si="1"/>
        <v>0</v>
      </c>
      <c r="E33" s="8">
        <f t="shared" si="1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3"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3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3">
      <c r="H38" s="1"/>
      <c r="I38" s="1"/>
      <c r="J38" s="9" t="s">
        <v>15</v>
      </c>
      <c r="K38" s="9"/>
      <c r="L38" s="9"/>
      <c r="M38" s="9"/>
      <c r="N38" s="9"/>
      <c r="O38" s="9"/>
      <c r="P38" s="9"/>
      <c r="Q38" s="9"/>
      <c r="R38" s="1"/>
      <c r="S38" s="1"/>
    </row>
    <row r="39" spans="2:19" x14ac:dyDescent="0.3">
      <c r="H39" s="1"/>
      <c r="I39" s="1"/>
      <c r="J39" s="9" t="s">
        <v>16</v>
      </c>
      <c r="K39" s="9"/>
      <c r="L39" s="9"/>
      <c r="M39" s="9"/>
      <c r="N39" s="9"/>
      <c r="O39" s="9"/>
      <c r="P39" s="9"/>
      <c r="Q39" s="9"/>
      <c r="R39" s="1"/>
      <c r="S39" s="1"/>
    </row>
  </sheetData>
  <sheetProtection sheet="1" objects="1" scenarios="1"/>
  <protectedRanges>
    <protectedRange sqref="B12:E33 A1" name="Range1"/>
  </protectedRanges>
  <mergeCells count="5">
    <mergeCell ref="J38:Q38"/>
    <mergeCell ref="J39:Q39"/>
    <mergeCell ref="B8:Q8"/>
    <mergeCell ref="B9:Q9"/>
    <mergeCell ref="C24:E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3A12-643B-44B5-A600-B31FD670047A}">
  <dimension ref="A8:S39"/>
  <sheetViews>
    <sheetView showGridLines="0" zoomScale="82" zoomScaleNormal="82" workbookViewId="0">
      <selection activeCell="J39" sqref="J39:Q39"/>
    </sheetView>
  </sheetViews>
  <sheetFormatPr defaultRowHeight="14.4" x14ac:dyDescent="0.3"/>
  <sheetData>
    <row r="8" spans="1:19" ht="29.4" x14ac:dyDescent="0.55000000000000004">
      <c r="B8" s="10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23.4" x14ac:dyDescent="0.45">
      <c r="B9" s="11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ht="29.4" x14ac:dyDescent="0.55000000000000004">
      <c r="A10" s="6"/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</row>
    <row r="11" spans="1:19" ht="23.4" x14ac:dyDescent="0.45">
      <c r="E11" s="7"/>
      <c r="F11" s="7"/>
      <c r="G11" s="7"/>
      <c r="H11" s="7"/>
      <c r="I11" s="7"/>
      <c r="J11" s="7"/>
    </row>
    <row r="12" spans="1:19" x14ac:dyDescent="0.3">
      <c r="B12" s="1"/>
      <c r="C12" s="4" t="s">
        <v>0</v>
      </c>
      <c r="D12" s="4" t="s">
        <v>1</v>
      </c>
      <c r="E12" s="4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x14ac:dyDescent="0.3">
      <c r="B13" s="4" t="s">
        <v>3</v>
      </c>
      <c r="C13" s="4" t="s">
        <v>4</v>
      </c>
      <c r="D13" s="4" t="s">
        <v>4</v>
      </c>
      <c r="E13" s="4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x14ac:dyDescent="0.3">
      <c r="B14" s="3">
        <v>250</v>
      </c>
      <c r="C14" s="2">
        <v>0.96849999999999992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B15" s="3">
        <v>500</v>
      </c>
      <c r="C15" s="2">
        <v>2.9369999999999998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B16" s="3">
        <v>750</v>
      </c>
      <c r="C16" s="2">
        <v>4.9055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3">
      <c r="B17" s="3">
        <v>1000</v>
      </c>
      <c r="C17" s="2">
        <v>6.8739999999999997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3">
      <c r="B18" s="3">
        <v>1250</v>
      </c>
      <c r="C18" s="2">
        <v>8.8424999999999994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3">
      <c r="B19" s="3">
        <v>1500</v>
      </c>
      <c r="C19" s="2">
        <v>10.811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3">
      <c r="B20" s="3">
        <v>1750</v>
      </c>
      <c r="C20" s="2">
        <v>12.779500000000001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3">
      <c r="B21" s="3">
        <v>2000</v>
      </c>
      <c r="C21" s="2">
        <v>14.747999999999999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4.4" customHeight="1" x14ac:dyDescent="0.3">
      <c r="B22" s="3">
        <v>2250</v>
      </c>
      <c r="C22" s="2">
        <v>16.7165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4.4" customHeight="1" x14ac:dyDescent="0.3">
      <c r="B24" s="1"/>
      <c r="C24" s="12" t="s">
        <v>5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43.2" x14ac:dyDescent="0.3">
      <c r="B25" s="4" t="s">
        <v>3</v>
      </c>
      <c r="C25" s="5" t="s">
        <v>6</v>
      </c>
      <c r="D25" s="5" t="s">
        <v>7</v>
      </c>
      <c r="E25" s="5" t="s">
        <v>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3">
      <c r="B26" s="3">
        <v>500</v>
      </c>
      <c r="C26" s="2">
        <f t="shared" ref="C26:C33" si="0">((C15-C14)/(B26-B14))*1000</f>
        <v>7.8739999999999988</v>
      </c>
      <c r="D26" s="2">
        <f t="shared" ref="D26:D33" si="1">+((D15-D14)/(B26-B14))*1000</f>
        <v>0</v>
      </c>
      <c r="E26" s="2">
        <f t="shared" ref="E26:E33" si="2">((E15-E14)/(B26-B14))*1000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3">
      <c r="B27" s="3">
        <v>750</v>
      </c>
      <c r="C27" s="2">
        <f t="shared" si="0"/>
        <v>7.8740000000000006</v>
      </c>
      <c r="D27" s="2">
        <f t="shared" si="1"/>
        <v>0</v>
      </c>
      <c r="E27" s="2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3">
      <c r="B28" s="3">
        <v>1000</v>
      </c>
      <c r="C28" s="2">
        <f t="shared" si="0"/>
        <v>7.8739999999999988</v>
      </c>
      <c r="D28" s="2">
        <f t="shared" si="1"/>
        <v>0</v>
      </c>
      <c r="E28" s="2">
        <f t="shared" si="2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3">
      <c r="B29" s="3">
        <v>1250</v>
      </c>
      <c r="C29" s="2">
        <f t="shared" si="0"/>
        <v>7.8739999999999988</v>
      </c>
      <c r="D29" s="2">
        <f t="shared" si="1"/>
        <v>0</v>
      </c>
      <c r="E29" s="2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3">
      <c r="B30" s="3">
        <v>1500</v>
      </c>
      <c r="C30" s="2">
        <f t="shared" si="0"/>
        <v>7.8740000000000023</v>
      </c>
      <c r="D30" s="2">
        <f t="shared" si="1"/>
        <v>0</v>
      </c>
      <c r="E30" s="2">
        <f t="shared" si="2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3">
      <c r="B31" s="3">
        <v>1750</v>
      </c>
      <c r="C31" s="2">
        <f t="shared" si="0"/>
        <v>7.8740000000000023</v>
      </c>
      <c r="D31" s="2">
        <f t="shared" si="1"/>
        <v>0</v>
      </c>
      <c r="E31" s="2">
        <f t="shared" si="2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3">
      <c r="B32" s="3">
        <v>2000</v>
      </c>
      <c r="C32" s="2">
        <f t="shared" si="0"/>
        <v>7.8739999999999952</v>
      </c>
      <c r="D32" s="2">
        <f t="shared" si="1"/>
        <v>0</v>
      </c>
      <c r="E32" s="2">
        <f t="shared" si="2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3">
      <c r="B33" s="3">
        <v>2250</v>
      </c>
      <c r="C33" s="2">
        <f t="shared" si="0"/>
        <v>7.8740000000000023</v>
      </c>
      <c r="D33" s="2">
        <f t="shared" si="1"/>
        <v>0</v>
      </c>
      <c r="E33" s="2">
        <f t="shared" si="2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3"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3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3">
      <c r="H38" s="1"/>
      <c r="I38" s="1"/>
      <c r="J38" s="9" t="s">
        <v>15</v>
      </c>
      <c r="K38" s="9"/>
      <c r="L38" s="9"/>
      <c r="M38" s="9"/>
      <c r="N38" s="9"/>
      <c r="O38" s="9"/>
      <c r="P38" s="9"/>
      <c r="Q38" s="9"/>
      <c r="R38" s="1"/>
      <c r="S38" s="1"/>
    </row>
    <row r="39" spans="2:19" x14ac:dyDescent="0.3">
      <c r="H39" s="1"/>
      <c r="I39" s="1"/>
      <c r="J39" s="9" t="s">
        <v>16</v>
      </c>
      <c r="K39" s="9"/>
      <c r="L39" s="9"/>
      <c r="M39" s="9"/>
      <c r="N39" s="9"/>
      <c r="O39" s="9"/>
      <c r="P39" s="9"/>
      <c r="Q39" s="9"/>
      <c r="R39" s="1"/>
      <c r="S39" s="1"/>
    </row>
  </sheetData>
  <sheetProtection sheet="1" objects="1" scenarios="1"/>
  <protectedRanges>
    <protectedRange sqref="B12:E33 A1" name="Range1"/>
  </protectedRanges>
  <mergeCells count="5">
    <mergeCell ref="B8:Q8"/>
    <mergeCell ref="B9:Q9"/>
    <mergeCell ref="C24:E24"/>
    <mergeCell ref="J38:Q38"/>
    <mergeCell ref="J39:Q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 Units</vt:lpstr>
      <vt:lpstr>Metric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Elisa</dc:creator>
  <cp:lastModifiedBy>Bailey, Elisa</cp:lastModifiedBy>
  <dcterms:created xsi:type="dcterms:W3CDTF">2023-08-08T15:43:52Z</dcterms:created>
  <dcterms:modified xsi:type="dcterms:W3CDTF">2023-08-08T16:33:30Z</dcterms:modified>
</cp:coreProperties>
</file>